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redav\Desktop\darbas\Konkursai\Lietuvos viešieji pirkimai\Mechanikos APC konkursas_20210713\Naujas konkursas_210927\dokumentai konkursui\"/>
    </mc:Choice>
  </mc:AlternateContent>
  <xr:revisionPtr revIDLastSave="0" documentId="8_{C364F4A1-C68E-429D-891B-6141B0E9E0AF}" xr6:coauthVersionLast="47" xr6:coauthVersionMax="47" xr10:uidLastSave="{00000000-0000-0000-0000-000000000000}"/>
  <bookViews>
    <workbookView xWindow="2715" yWindow="3195" windowWidth="21465" windowHeight="11385" xr2:uid="{00000000-000D-0000-FFFF-FFFF00000000}"/>
  </bookViews>
  <sheets>
    <sheet name="Sheet1" sheetId="1" r:id="rId1"/>
    <sheet name="Sheet2" sheetId="2" r:id="rId2"/>
    <sheet name="Sheet3" sheetId="3" r:id="rId3"/>
  </sheets>
  <definedNames>
    <definedName name="_xlnm.Print_Area" localSheetId="0">Sheet1!$B$1:$E$39</definedName>
  </definedNames>
  <calcPr calcId="191029"/>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28" i="1"/>
  <c r="G29" i="1"/>
  <c r="G30" i="1"/>
  <c r="G31" i="1"/>
  <c r="G32" i="1"/>
  <c r="G33" i="1"/>
  <c r="G8" i="1"/>
  <c r="G7" i="1"/>
  <c r="D33" i="1"/>
  <c r="E33" i="1" s="1"/>
  <c r="D32" i="1"/>
  <c r="D31" i="1"/>
  <c r="E31" i="1" s="1"/>
  <c r="D30" i="1"/>
  <c r="E30" i="1" s="1"/>
  <c r="D29" i="1"/>
  <c r="E29" i="1" s="1"/>
  <c r="D28" i="1"/>
  <c r="E28" i="1" s="1"/>
  <c r="D27" i="1"/>
  <c r="E27" i="1" s="1"/>
  <c r="D26" i="1"/>
  <c r="E26" i="1" s="1"/>
  <c r="D25" i="1"/>
  <c r="E25" i="1" s="1"/>
  <c r="D24" i="1"/>
  <c r="E24" i="1" s="1"/>
  <c r="D23" i="1"/>
  <c r="E23" i="1" s="1"/>
  <c r="D22" i="1"/>
  <c r="E22" i="1" s="1"/>
  <c r="D21" i="1"/>
  <c r="E21" i="1" s="1"/>
  <c r="D20" i="1"/>
  <c r="D19" i="1"/>
  <c r="E19" i="1" s="1"/>
  <c r="D18" i="1"/>
  <c r="E18" i="1" s="1"/>
  <c r="D17" i="1"/>
  <c r="E17" i="1" s="1"/>
  <c r="D16" i="1"/>
  <c r="E16" i="1" s="1"/>
  <c r="D15" i="1"/>
  <c r="E15" i="1" s="1"/>
  <c r="D13" i="1"/>
  <c r="E13" i="1" s="1"/>
  <c r="D14" i="1"/>
  <c r="E14" i="1" s="1"/>
  <c r="D12" i="1"/>
  <c r="E12" i="1" s="1"/>
  <c r="D11" i="1"/>
  <c r="E11" i="1" s="1"/>
  <c r="D10" i="1"/>
  <c r="E10" i="1" s="1"/>
  <c r="D9" i="1"/>
  <c r="E9" i="1" s="1"/>
  <c r="D8" i="1"/>
  <c r="E8" i="1" s="1"/>
  <c r="D7" i="1"/>
  <c r="E20" i="1"/>
  <c r="E32" i="1"/>
  <c r="G34" i="1" l="1"/>
  <c r="E7" i="1"/>
</calcChain>
</file>

<file path=xl/sharedStrings.xml><?xml version="1.0" encoding="utf-8"?>
<sst xmlns="http://schemas.openxmlformats.org/spreadsheetml/2006/main" count="45" uniqueCount="45">
  <si>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</si>
  <si>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</si>
  <si>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</si>
  <si>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</si>
  <si>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</si>
  <si>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</si>
  <si>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Kaina, Eur su PVM**</t>
  </si>
  <si>
    <r>
      <t xml:space="preserve">Pirkimo pavadinimas </t>
    </r>
    <r>
      <rPr>
        <i/>
        <sz val="11"/>
        <color rgb="FFFF0000"/>
        <rFont val="Calibri"/>
        <family val="2"/>
        <scheme val="minor"/>
      </rPr>
      <t>Užpildoma</t>
    </r>
  </si>
  <si>
    <t>Nedidelių matmenų, I sudėtingumo klasės Prototipo A kūrimas, projektavimas ir konstravimas</t>
  </si>
  <si>
    <t>Nedidelių matmenų, I sudėtingumo klasės Prototipo B kūrimas, projektavimas ir konstravimas</t>
  </si>
  <si>
    <t>Nedidelių matmenų, I sudėtingumo klasės Prototipo C kūrimas, projektavimas ir konstravimas</t>
  </si>
  <si>
    <t>Vidutinių matmenų, I sudėtingumo klasės Prototipo A kūrimas, projektavimas ir konstravimas</t>
  </si>
  <si>
    <t>Vidutinių matmenų, I sudėtingumo klasės Prototipo B kūrimas, projektavimas ir konstravimas</t>
  </si>
  <si>
    <t>Vidutinių matmenų, I sudėtingumo klasės Prototipo C kūrimas, projektavimas ir konstravimas</t>
  </si>
  <si>
    <t>Didelių matmenų, I sudėtingumo klasės Prototipo A kūrimas, projektavimas ir konstravimas</t>
  </si>
  <si>
    <t>Didelių matmenų, I sudėtingumo klasės Prototipo B kūrimas, projektavimas ir konstravimas</t>
  </si>
  <si>
    <t>Didelių matmenų, I sudėtingumo klasės Prototipo C kūrimas, projektavimas ir konstravimas</t>
  </si>
  <si>
    <t>Nedidelių matmenų, II sudėtingumo klasės Prototipo A kūrimas, projektavimas ir konstravimas</t>
  </si>
  <si>
    <t>Nedidelių matmenų, II sudėtingumo klasės Prototipo B kūrimas, projektavimas ir konstravimas</t>
  </si>
  <si>
    <t>Nedidelių matmenų, II sudėtingumo klasės Prototipo C kūrimas, projektavimas ir konstravimas</t>
  </si>
  <si>
    <t>Vidutinių matmenų, II sudėtingumo klasės Prototipo A kūrimas, projektavimas ir konstravimas</t>
  </si>
  <si>
    <t>Vidutinių matmenų, II sudėtingumo klasės Prototipo B kūrimas, projektavimas ir konstravimas</t>
  </si>
  <si>
    <t>Vidutinių matmenų, II sudėtingumo klasės Prototipo C kūrimas, projektavimas ir konstravimas</t>
  </si>
  <si>
    <t>Didelių matmenų, II sudėtingumo klasės Prototipo A kūrimas, projektavimas ir konstravimas</t>
  </si>
  <si>
    <t>Didelių matmenų, II sudėtingumo klasės Prototipo B kūrimas, projektavimas ir konstravimas</t>
  </si>
  <si>
    <t>Didelių matmenų, II sudėtingumo klasės Prototipo C kūrimas, projektavimas ir konstravimas</t>
  </si>
  <si>
    <t>Nedidelių matmenų, III sudėtingumo klasės Prototipo A kūrimas, projektavimas ir konstravimas</t>
  </si>
  <si>
    <t>Nedidelių matmenų, III sudėtingumo klasės Prototipo B kūrimas, projektavimas ir konstravimas</t>
  </si>
  <si>
    <t>Nedidelių matmenų, III sudėtingumo klasės Prototipo C kūrimas, projektavimas ir konstravimas</t>
  </si>
  <si>
    <t>Vidutinių matmenų, III sudėtingumo klasės Prototipo A kūrimas, projektavimas ir konstravimas</t>
  </si>
  <si>
    <t>Vidutinių matmenų, III sudėtingumo klasės Prototipo B kūrimas, projektavimas ir konstravimas</t>
  </si>
  <si>
    <t>Vidutinių matmenų, III sudėtingumo klasės Prototipo C kūrimas, projektavimas ir konstravimas</t>
  </si>
  <si>
    <t>Didelių matmenų, III sudėtingumo klasės Prototipo A kūrimas, projektavimas ir konstravimas</t>
  </si>
  <si>
    <t>Didelių matmenų, III sudėtingumo klasės Prototipo B kūrimas, projektavimas ir konstravimas</t>
  </si>
  <si>
    <t>Didelių matmenų, III sudėtingumo klasės Prototipo C kūrimas, projektavimas ir konstravimas</t>
  </si>
  <si>
    <t>Eil. Nr.</t>
  </si>
  <si>
    <t>Paslaugos pavadinimas</t>
  </si>
  <si>
    <r>
      <t xml:space="preserve">Kaina, Eur be PVM </t>
    </r>
    <r>
      <rPr>
        <i/>
        <sz val="9"/>
        <color rgb="FFFF0000"/>
        <rFont val="Calibri"/>
        <family val="2"/>
        <scheme val="minor"/>
      </rPr>
      <t>Užpildoma</t>
    </r>
  </si>
  <si>
    <t>Bendra pasiūlymų palyginamoji kaina:</t>
  </si>
  <si>
    <t>Prototipų projektavimo, dizaino, maketavimo ir konstravimo paslaugų pirkimas                                                                                                                                                                              FTMC 2021 m. pirkimo Nr.: P78-ž2021 (2), PPP 1.022</t>
  </si>
  <si>
    <t>Planuojamas paslaugos kiekis, % nuo visų užsakomų paslaugų***</t>
  </si>
  <si>
    <t>Paslaugos kainos svoris bendros palyginamosios kainos dalyje</t>
  </si>
  <si>
    <t>4 priedas</t>
  </si>
  <si>
    <t>*** - perkančioji organizacija negali tiksliai apibrėžti kiek ir kokių paslaugų pirks, todėl šio priedo lentelėje nurodytais procentais realių užsakomų proporcijų neapriboja. Lentelėje nurodyti procentai yra skirti pasiūlymų palyginimui (nurodomas pirkimo metu numanomas pirkti kiekis).</t>
  </si>
  <si>
    <t>Viešoji įstaiga  „Fizikos instituto mokslo ir technologijų parkas“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</si>
</sst>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
      <sz val="9"/>
      <color theme="1"/>
      <name val="Times New Roman"/>
      <family val="1"/>
    </font>
    <font>
      <sz val="9"/>
      <color theme="1"/>
      <name val="Calibri"/>
      <family val="2"/>
      <scheme val="minor"/>
    </font>
    <font>
      <i/>
      <sz val="9"/>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s>
  <cellStyleXfs count="1">
    <xf numFmtId="0" fontId="0" fillId="0" borderId="0"/>
  </cellStyleXfs>
  <cellXfs count="57">
    <xf numFmtId="0" fontId="0" fillId="0" borderId="0" xfId="0"/>
    <xf numFmtId="2" fontId="3" fillId="0" borderId="1" xfId="0" applyNumberFormat="1" applyFont="1" applyFill="1" applyBorder="1" applyAlignment="1" applyProtection="1">
      <alignment horizontal="center"/>
      <protection locked="0"/>
    </xf>
    <xf numFmtId="0" fontId="2" fillId="3" borderId="3" xfId="0" applyFont="1" applyFill="1" applyBorder="1" applyAlignment="1" applyProtection="1">
      <alignment horizontal="right"/>
    </xf>
    <xf numFmtId="0" fontId="0" fillId="3" borderId="0" xfId="0" applyFill="1" applyBorder="1" applyProtection="1"/>
    <xf numFmtId="0" fontId="0" fillId="3" borderId="0" xfId="0" applyFill="1" applyProtection="1"/>
    <xf numFmtId="0" fontId="0" fillId="3" borderId="0" xfId="0" applyFill="1" applyBorder="1" applyAlignment="1" applyProtection="1">
      <alignment horizontal="center"/>
    </xf>
    <xf numFmtId="2" fontId="0" fillId="3" borderId="0" xfId="0" applyNumberFormat="1" applyFill="1" applyBorder="1" applyProtection="1"/>
    <xf numFmtId="0" fontId="8" fillId="2" borderId="1" xfId="0" applyFont="1" applyFill="1" applyBorder="1" applyAlignment="1" applyProtection="1">
      <alignment horizontal="right" vertical="center" wrapText="1"/>
    </xf>
    <xf numFmtId="0" fontId="0" fillId="3" borderId="0" xfId="0" applyFill="1" applyBorder="1" applyAlignment="1" applyProtection="1">
      <alignment vertical="top" wrapText="1"/>
    </xf>
    <xf numFmtId="0" fontId="0" fillId="3" borderId="0" xfId="0" applyFill="1" applyAlignment="1" applyProtection="1">
      <alignment horizontal="center"/>
    </xf>
    <xf numFmtId="0" fontId="4" fillId="3" borderId="0" xfId="0" applyFont="1" applyFill="1" applyBorder="1" applyAlignment="1" applyProtection="1">
      <alignment horizontal="right" vertical="center" wrapText="1"/>
    </xf>
    <xf numFmtId="0" fontId="0" fillId="3" borderId="0" xfId="0" applyFill="1" applyAlignment="1" applyProtection="1">
      <alignment vertical="center"/>
    </xf>
    <xf numFmtId="0" fontId="0" fillId="2" borderId="1" xfId="0" applyFont="1" applyFill="1" applyBorder="1" applyAlignment="1" applyProtection="1">
      <alignment vertical="top" wrapText="1"/>
    </xf>
    <xf numFmtId="2" fontId="10" fillId="2" borderId="1" xfId="0" applyNumberFormat="1" applyFont="1" applyFill="1" applyBorder="1" applyAlignment="1" applyProtection="1">
      <alignment horizontal="right" vertical="center"/>
    </xf>
    <xf numFmtId="2" fontId="10" fillId="2" borderId="4" xfId="0" applyNumberFormat="1" applyFont="1" applyFill="1" applyBorder="1" applyAlignment="1" applyProtection="1">
      <alignment horizontal="right" vertical="center"/>
    </xf>
    <xf numFmtId="2" fontId="10" fillId="2" borderId="8" xfId="0" applyNumberFormat="1" applyFont="1" applyFill="1" applyBorder="1" applyAlignment="1" applyProtection="1">
      <alignment horizontal="right" vertical="center"/>
    </xf>
    <xf numFmtId="0" fontId="10" fillId="3" borderId="3" xfId="0" applyFont="1" applyFill="1" applyBorder="1" applyAlignment="1" applyProtection="1">
      <alignment vertical="center"/>
    </xf>
    <xf numFmtId="0" fontId="0" fillId="3" borderId="0" xfId="0" applyFill="1" applyBorder="1" applyAlignment="1" applyProtection="1">
      <alignment vertical="center" wrapText="1"/>
    </xf>
    <xf numFmtId="0" fontId="10" fillId="2" borderId="1" xfId="0" applyFont="1" applyFill="1" applyBorder="1" applyAlignment="1" applyProtection="1">
      <alignment vertical="center"/>
    </xf>
    <xf numFmtId="0" fontId="10" fillId="2" borderId="7" xfId="0" applyFont="1" applyFill="1" applyBorder="1" applyAlignment="1" applyProtection="1">
      <alignment vertical="center"/>
    </xf>
    <xf numFmtId="0" fontId="10" fillId="2" borderId="1" xfId="0" applyFont="1" applyFill="1" applyBorder="1" applyAlignment="1" applyProtection="1">
      <alignment horizontal="center" vertical="center"/>
    </xf>
    <xf numFmtId="0" fontId="10" fillId="2" borderId="7" xfId="0" applyFont="1" applyFill="1" applyBorder="1" applyAlignment="1" applyProtection="1">
      <alignment wrapText="1"/>
    </xf>
    <xf numFmtId="0" fontId="10" fillId="2" borderId="1" xfId="0" applyFont="1" applyFill="1" applyBorder="1" applyAlignment="1" applyProtection="1">
      <alignment horizontal="center" wrapText="1"/>
    </xf>
    <xf numFmtId="0" fontId="10" fillId="2" borderId="1" xfId="0" applyFont="1" applyFill="1" applyBorder="1" applyAlignment="1" applyProtection="1">
      <alignment wrapText="1"/>
    </xf>
    <xf numFmtId="1" fontId="10" fillId="2" borderId="1" xfId="0" applyNumberFormat="1" applyFont="1" applyFill="1" applyBorder="1" applyAlignment="1" applyProtection="1">
      <alignment horizontal="center" vertical="center"/>
    </xf>
    <xf numFmtId="2" fontId="10" fillId="2" borderId="1" xfId="0" applyNumberFormat="1" applyFont="1" applyFill="1" applyBorder="1" applyAlignment="1" applyProtection="1">
      <alignment vertical="center"/>
    </xf>
    <xf numFmtId="1" fontId="10" fillId="2" borderId="7" xfId="0" applyNumberFormat="1" applyFont="1" applyFill="1" applyBorder="1" applyAlignment="1" applyProtection="1">
      <alignment horizontal="center" vertical="center"/>
    </xf>
    <xf numFmtId="2" fontId="10" fillId="2" borderId="7" xfId="0" applyNumberFormat="1" applyFont="1" applyFill="1" applyBorder="1" applyAlignment="1" applyProtection="1">
      <alignment horizontal="right" vertical="center"/>
    </xf>
    <xf numFmtId="2" fontId="1" fillId="2" borderId="5" xfId="0" applyNumberFormat="1" applyFont="1" applyFill="1" applyBorder="1" applyAlignment="1" applyProtection="1">
      <alignment vertical="center"/>
    </xf>
    <xf numFmtId="0" fontId="0" fillId="3" borderId="0" xfId="0" applyFill="1" applyAlignment="1" applyProtection="1">
      <alignment horizontal="right"/>
    </xf>
    <xf numFmtId="0" fontId="9" fillId="2" borderId="2" xfId="0" applyFont="1" applyFill="1" applyBorder="1" applyAlignment="1" applyProtection="1">
      <alignment vertical="center" wrapText="1"/>
    </xf>
    <xf numFmtId="0" fontId="9" fillId="2" borderId="11" xfId="0" applyFont="1" applyFill="1" applyBorder="1" applyAlignment="1" applyProtection="1">
      <alignment vertical="center" wrapText="1"/>
    </xf>
    <xf numFmtId="0" fontId="9" fillId="3" borderId="3" xfId="0" applyFont="1" applyFill="1" applyBorder="1" applyAlignment="1" applyProtection="1">
      <alignment vertical="center" wrapText="1"/>
    </xf>
    <xf numFmtId="2" fontId="9" fillId="3" borderId="0" xfId="0" applyNumberFormat="1" applyFont="1" applyFill="1" applyBorder="1" applyAlignment="1" applyProtection="1">
      <alignment vertical="center" wrapText="1"/>
    </xf>
    <xf numFmtId="2" fontId="9" fillId="0" borderId="1" xfId="0" applyNumberFormat="1" applyFont="1" applyBorder="1" applyAlignment="1" applyProtection="1">
      <alignment vertical="center" wrapText="1"/>
      <protection locked="0"/>
    </xf>
    <xf numFmtId="0" fontId="5" fillId="3" borderId="0" xfId="0" applyFont="1" applyFill="1" applyBorder="1" applyAlignment="1" applyProtection="1">
      <alignment horizontal="center"/>
    </xf>
    <xf numFmtId="0" fontId="0" fillId="0" borderId="0" xfId="0" applyAlignment="1" applyProtection="1"/>
    <xf numFmtId="0" fontId="3" fillId="2" borderId="1" xfId="0" applyFont="1" applyFill="1" applyBorder="1" applyAlignment="1" applyProtection="1">
      <alignment horizontal="center" wrapText="1"/>
    </xf>
    <xf numFmtId="0" fontId="0" fillId="2" borderId="1" xfId="0" applyFill="1" applyBorder="1" applyAlignment="1" applyProtection="1">
      <alignment horizontal="center"/>
    </xf>
    <xf numFmtId="0" fontId="0" fillId="0" borderId="1" xfId="0" applyBorder="1" applyAlignment="1" applyProtection="1"/>
    <xf numFmtId="0" fontId="3" fillId="0" borderId="1" xfId="0" applyFont="1" applyFill="1" applyBorder="1" applyAlignment="1" applyProtection="1">
      <alignment wrapText="1"/>
      <protection locked="0"/>
    </xf>
    <xf numFmtId="0" fontId="0" fillId="0" borderId="1" xfId="0" applyBorder="1" applyAlignment="1" applyProtection="1">
      <protection locked="0"/>
    </xf>
    <xf numFmtId="2" fontId="10" fillId="2" borderId="9" xfId="0" applyNumberFormat="1" applyFont="1" applyFill="1" applyBorder="1" applyAlignment="1" applyProtection="1">
      <alignment horizontal="right" vertical="center"/>
    </xf>
    <xf numFmtId="0" fontId="0" fillId="2" borderId="10" xfId="0" applyFill="1" applyBorder="1" applyAlignment="1" applyProtection="1">
      <alignment horizontal="right" vertical="center"/>
    </xf>
    <xf numFmtId="0" fontId="0" fillId="2" borderId="6" xfId="0" applyFill="1" applyBorder="1" applyAlignment="1" applyProtection="1">
      <alignment horizontal="right" vertical="center"/>
    </xf>
    <xf numFmtId="0" fontId="0" fillId="3" borderId="0" xfId="0" applyFill="1" applyAlignment="1" applyProtection="1">
      <alignment wrapText="1"/>
    </xf>
    <xf numFmtId="0" fontId="0" fillId="0" borderId="0" xfId="0" applyAlignment="1" applyProtection="1">
      <alignment wrapText="1"/>
    </xf>
    <xf numFmtId="2" fontId="0" fillId="0" borderId="1" xfId="0" applyNumberFormat="1" applyFill="1" applyBorder="1" applyAlignment="1" applyProtection="1">
      <alignment vertical="top"/>
      <protection locked="0"/>
    </xf>
    <xf numFmtId="2" fontId="0" fillId="0" borderId="1" xfId="0" applyNumberFormat="1" applyBorder="1" applyAlignment="1" applyProtection="1">
      <alignment vertical="top"/>
      <protection locked="0"/>
    </xf>
    <xf numFmtId="2" fontId="0" fillId="0" borderId="1" xfId="0" applyNumberFormat="1" applyBorder="1" applyAlignment="1" applyProtection="1">
      <protection locked="0"/>
    </xf>
    <xf numFmtId="0" fontId="6" fillId="3" borderId="0" xfId="0" applyFont="1" applyFill="1" applyBorder="1" applyAlignment="1" applyProtection="1">
      <alignment horizontal="center"/>
    </xf>
    <xf numFmtId="0" fontId="6" fillId="0" borderId="0" xfId="0" applyFont="1" applyAlignment="1" applyProtection="1">
      <alignment horizontal="center"/>
    </xf>
    <xf numFmtId="0" fontId="6" fillId="0" borderId="0" xfId="0" applyFont="1" applyBorder="1" applyAlignment="1" applyProtection="1">
      <alignment horizontal="center"/>
    </xf>
    <xf numFmtId="0" fontId="0" fillId="3" borderId="0" xfId="0" applyFill="1" applyAlignment="1" applyProtection="1">
      <alignment vertical="top" wrapText="1"/>
    </xf>
    <xf numFmtId="0" fontId="0" fillId="0" borderId="0" xfId="0" applyAlignment="1" applyProtection="1">
      <alignment vertical="top"/>
    </xf>
    <xf numFmtId="0" fontId="0" fillId="3" borderId="0" xfId="0" applyFill="1" applyBorder="1" applyAlignment="1" applyProtection="1">
      <alignment wrapText="1"/>
    </xf>
    <xf numFmtId="0" fontId="0" fillId="0" borderId="0" xfId="0" applyBorder="1" applyAlignment="1" applyProtection="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1"/>
  <sheetViews>
    <sheetView tabSelected="1" zoomScale="115" zoomScaleNormal="115" workbookViewId="0">
      <selection activeCell="C3" sqref="C3:G3"/>
    </sheetView>
  </sheetViews>
  <sheetFormatPr defaultColWidth="9.140625" defaultRowHeight="15" x14ac:dyDescent="0.25"/>
  <cols>
    <col min="1" max="1" width="9.140625" style="4"/>
    <col min="2" max="2" width="64.85546875" style="4" customWidth="1"/>
    <col min="3" max="3" width="12.140625" style="4" customWidth="1"/>
    <col min="4" max="4" width="13.42578125" style="9" customWidth="1"/>
    <col min="5" max="5" width="12" style="4" customWidth="1"/>
    <col min="6" max="6" width="11.7109375" style="4" customWidth="1"/>
    <col min="7" max="7" width="17.28515625" style="4" customWidth="1"/>
    <col min="8" max="16384" width="9.140625" style="4"/>
  </cols>
  <sheetData>
    <row r="1" spans="1:7" ht="18.75" x14ac:dyDescent="0.3">
      <c r="B1" s="35" t="s">
        <v>1</v>
      </c>
      <c r="C1" s="36"/>
      <c r="D1" s="36"/>
      <c r="E1" s="2"/>
      <c r="F1" s="3"/>
      <c r="G1" s="29" t="s">
        <v>42</v>
      </c>
    </row>
    <row r="2" spans="1:7" ht="9.75" customHeight="1" x14ac:dyDescent="0.3">
      <c r="A2" s="3"/>
      <c r="B2" s="50"/>
      <c r="C2" s="51"/>
      <c r="D2" s="51"/>
      <c r="E2" s="52"/>
      <c r="F2" s="3"/>
    </row>
    <row r="3" spans="1:7" ht="30" customHeight="1" x14ac:dyDescent="0.25">
      <c r="B3" s="12" t="s">
        <v>5</v>
      </c>
      <c r="C3" s="40" t="s">
        <v>44</v>
      </c>
      <c r="D3" s="41"/>
      <c r="E3" s="41"/>
      <c r="F3" s="41"/>
      <c r="G3" s="41"/>
    </row>
    <row r="4" spans="1:7" ht="30" customHeight="1" x14ac:dyDescent="0.25">
      <c r="B4" s="12" t="s">
        <v>7</v>
      </c>
      <c r="C4" s="37" t="s">
        <v>39</v>
      </c>
      <c r="D4" s="38"/>
      <c r="E4" s="38"/>
      <c r="F4" s="39"/>
      <c r="G4" s="39"/>
    </row>
    <row r="5" spans="1:7" ht="4.5" customHeight="1" x14ac:dyDescent="0.25">
      <c r="A5" s="3"/>
      <c r="B5" s="3"/>
      <c r="C5" s="3"/>
      <c r="D5" s="5"/>
      <c r="E5" s="3"/>
      <c r="F5" s="3"/>
    </row>
    <row r="6" spans="1:7" ht="62.45" customHeight="1" x14ac:dyDescent="0.25">
      <c r="A6" s="20" t="s">
        <v>35</v>
      </c>
      <c r="B6" s="20" t="s">
        <v>36</v>
      </c>
      <c r="C6" s="21" t="s">
        <v>37</v>
      </c>
      <c r="D6" s="22" t="s">
        <v>2</v>
      </c>
      <c r="E6" s="23" t="s">
        <v>6</v>
      </c>
      <c r="F6" s="23" t="s">
        <v>40</v>
      </c>
      <c r="G6" s="23" t="s">
        <v>41</v>
      </c>
    </row>
    <row r="7" spans="1:7" s="11" customFormat="1" ht="11.25" customHeight="1" x14ac:dyDescent="0.25">
      <c r="A7" s="18">
        <v>1</v>
      </c>
      <c r="B7" s="30" t="s">
        <v>8</v>
      </c>
      <c r="C7" s="34">
        <v>840</v>
      </c>
      <c r="D7" s="14">
        <f>IF(C35="Ne",0,C7*0.21)</f>
        <v>176.4</v>
      </c>
      <c r="E7" s="13">
        <f>SUM(C7,D7)</f>
        <v>1016.4</v>
      </c>
      <c r="F7" s="24">
        <v>5</v>
      </c>
      <c r="G7" s="25">
        <f>C7*F7/100</f>
        <v>42</v>
      </c>
    </row>
    <row r="8" spans="1:7" s="11" customFormat="1" ht="11.25" customHeight="1" x14ac:dyDescent="0.25">
      <c r="A8" s="18">
        <v>2</v>
      </c>
      <c r="B8" s="30" t="s">
        <v>9</v>
      </c>
      <c r="C8" s="34">
        <v>480</v>
      </c>
      <c r="D8" s="14">
        <f>IF(C35="Ne",0,C8*0.21)</f>
        <v>100.8</v>
      </c>
      <c r="E8" s="13">
        <f t="shared" ref="E8:E33" si="0">SUM(C8,D8)</f>
        <v>580.79999999999995</v>
      </c>
      <c r="F8" s="24">
        <v>5</v>
      </c>
      <c r="G8" s="25">
        <f>C8*F8/100</f>
        <v>24</v>
      </c>
    </row>
    <row r="9" spans="1:7" s="11" customFormat="1" ht="11.25" customHeight="1" x14ac:dyDescent="0.25">
      <c r="A9" s="18">
        <v>3</v>
      </c>
      <c r="B9" s="30" t="s">
        <v>10</v>
      </c>
      <c r="C9" s="34">
        <v>300</v>
      </c>
      <c r="D9" s="14">
        <f>IF(C35="Ne",0,C9*0.21)</f>
        <v>63</v>
      </c>
      <c r="E9" s="13">
        <f t="shared" si="0"/>
        <v>363</v>
      </c>
      <c r="F9" s="24">
        <v>4</v>
      </c>
      <c r="G9" s="25">
        <f t="shared" ref="G9:G33" si="1">C9*F9/100</f>
        <v>12</v>
      </c>
    </row>
    <row r="10" spans="1:7" s="11" customFormat="1" ht="11.25" customHeight="1" x14ac:dyDescent="0.25">
      <c r="A10" s="18">
        <v>4</v>
      </c>
      <c r="B10" s="30" t="s">
        <v>11</v>
      </c>
      <c r="C10" s="34">
        <v>1320</v>
      </c>
      <c r="D10" s="14">
        <f>IF(C35="Ne",0,C10*0.21)</f>
        <v>277.2</v>
      </c>
      <c r="E10" s="13">
        <f t="shared" si="0"/>
        <v>1597.2</v>
      </c>
      <c r="F10" s="24">
        <v>3</v>
      </c>
      <c r="G10" s="25">
        <f t="shared" si="1"/>
        <v>39.6</v>
      </c>
    </row>
    <row r="11" spans="1:7" s="11" customFormat="1" ht="11.25" customHeight="1" x14ac:dyDescent="0.25">
      <c r="A11" s="18">
        <v>5</v>
      </c>
      <c r="B11" s="30" t="s">
        <v>12</v>
      </c>
      <c r="C11" s="34">
        <v>900</v>
      </c>
      <c r="D11" s="14">
        <f>IF(C35="Ne",0,C11*0.21)</f>
        <v>189</v>
      </c>
      <c r="E11" s="13">
        <f t="shared" si="0"/>
        <v>1089</v>
      </c>
      <c r="F11" s="24">
        <v>6</v>
      </c>
      <c r="G11" s="25">
        <f t="shared" si="1"/>
        <v>54</v>
      </c>
    </row>
    <row r="12" spans="1:7" s="11" customFormat="1" ht="11.25" customHeight="1" x14ac:dyDescent="0.25">
      <c r="A12" s="18">
        <v>6</v>
      </c>
      <c r="B12" s="30" t="s">
        <v>13</v>
      </c>
      <c r="C12" s="34">
        <v>600</v>
      </c>
      <c r="D12" s="14">
        <f>IF(C35="Ne",0,C12*0.21)</f>
        <v>126</v>
      </c>
      <c r="E12" s="13">
        <f t="shared" si="0"/>
        <v>726</v>
      </c>
      <c r="F12" s="24">
        <v>5</v>
      </c>
      <c r="G12" s="25">
        <f t="shared" si="1"/>
        <v>30</v>
      </c>
    </row>
    <row r="13" spans="1:7" s="11" customFormat="1" ht="11.25" customHeight="1" x14ac:dyDescent="0.25">
      <c r="A13" s="18">
        <v>7</v>
      </c>
      <c r="B13" s="30" t="s">
        <v>14</v>
      </c>
      <c r="C13" s="34">
        <v>1800</v>
      </c>
      <c r="D13" s="14">
        <f>IF(C35="Ne",0,C13*0.21)</f>
        <v>378</v>
      </c>
      <c r="E13" s="13">
        <f t="shared" si="0"/>
        <v>2178</v>
      </c>
      <c r="F13" s="24">
        <v>1</v>
      </c>
      <c r="G13" s="25">
        <f t="shared" si="1"/>
        <v>18</v>
      </c>
    </row>
    <row r="14" spans="1:7" s="11" customFormat="1" ht="11.25" customHeight="1" x14ac:dyDescent="0.25">
      <c r="A14" s="18">
        <v>8</v>
      </c>
      <c r="B14" s="30" t="s">
        <v>15</v>
      </c>
      <c r="C14" s="34">
        <v>1440</v>
      </c>
      <c r="D14" s="14">
        <f>IF(C35="Ne",0,C14*0.21)</f>
        <v>302.39999999999998</v>
      </c>
      <c r="E14" s="13">
        <f t="shared" si="0"/>
        <v>1742.4</v>
      </c>
      <c r="F14" s="24">
        <v>2</v>
      </c>
      <c r="G14" s="25">
        <f t="shared" si="1"/>
        <v>28.8</v>
      </c>
    </row>
    <row r="15" spans="1:7" s="11" customFormat="1" ht="11.25" customHeight="1" x14ac:dyDescent="0.25">
      <c r="A15" s="18">
        <v>9</v>
      </c>
      <c r="B15" s="30" t="s">
        <v>16</v>
      </c>
      <c r="C15" s="34">
        <v>960</v>
      </c>
      <c r="D15" s="14">
        <f>IF(C35="Ne",0,C15*0.21)</f>
        <v>201.6</v>
      </c>
      <c r="E15" s="13">
        <f t="shared" si="0"/>
        <v>1161.5999999999999</v>
      </c>
      <c r="F15" s="24">
        <v>2</v>
      </c>
      <c r="G15" s="25">
        <f t="shared" si="1"/>
        <v>19.2</v>
      </c>
    </row>
    <row r="16" spans="1:7" s="11" customFormat="1" ht="11.25" customHeight="1" x14ac:dyDescent="0.25">
      <c r="A16" s="18">
        <v>10</v>
      </c>
      <c r="B16" s="30" t="s">
        <v>17</v>
      </c>
      <c r="C16" s="34">
        <v>480</v>
      </c>
      <c r="D16" s="14">
        <f>IF(C35="Ne",0,C16*0.21)</f>
        <v>100.8</v>
      </c>
      <c r="E16" s="13">
        <f t="shared" si="0"/>
        <v>580.79999999999995</v>
      </c>
      <c r="F16" s="24">
        <v>10</v>
      </c>
      <c r="G16" s="25">
        <f t="shared" si="1"/>
        <v>48</v>
      </c>
    </row>
    <row r="17" spans="1:7" s="11" customFormat="1" ht="11.25" customHeight="1" x14ac:dyDescent="0.25">
      <c r="A17" s="18">
        <v>11</v>
      </c>
      <c r="B17" s="30" t="s">
        <v>18</v>
      </c>
      <c r="C17" s="34">
        <v>360</v>
      </c>
      <c r="D17" s="14">
        <f>IF(C35="Ne",0,C17*0.21)</f>
        <v>75.599999999999994</v>
      </c>
      <c r="E17" s="13">
        <f t="shared" si="0"/>
        <v>435.6</v>
      </c>
      <c r="F17" s="24">
        <v>8</v>
      </c>
      <c r="G17" s="25">
        <f t="shared" si="1"/>
        <v>28.8</v>
      </c>
    </row>
    <row r="18" spans="1:7" s="11" customFormat="1" ht="11.25" customHeight="1" x14ac:dyDescent="0.25">
      <c r="A18" s="18">
        <v>12</v>
      </c>
      <c r="B18" s="30" t="s">
        <v>19</v>
      </c>
      <c r="C18" s="34">
        <v>240</v>
      </c>
      <c r="D18" s="14">
        <f>IF(C35="Ne",0,C18*0.21)</f>
        <v>50.4</v>
      </c>
      <c r="E18" s="13">
        <f t="shared" si="0"/>
        <v>290.39999999999998</v>
      </c>
      <c r="F18" s="24">
        <v>5</v>
      </c>
      <c r="G18" s="25">
        <f t="shared" si="1"/>
        <v>12</v>
      </c>
    </row>
    <row r="19" spans="1:7" s="11" customFormat="1" ht="11.25" customHeight="1" x14ac:dyDescent="0.25">
      <c r="A19" s="18">
        <v>13</v>
      </c>
      <c r="B19" s="30" t="s">
        <v>20</v>
      </c>
      <c r="C19" s="34">
        <v>660</v>
      </c>
      <c r="D19" s="14">
        <f>IF(C35="Ne",0,C19*0.21)</f>
        <v>138.6</v>
      </c>
      <c r="E19" s="13">
        <f t="shared" si="0"/>
        <v>798.6</v>
      </c>
      <c r="F19" s="24">
        <v>5</v>
      </c>
      <c r="G19" s="25">
        <f t="shared" si="1"/>
        <v>33</v>
      </c>
    </row>
    <row r="20" spans="1:7" s="11" customFormat="1" ht="11.25" customHeight="1" x14ac:dyDescent="0.25">
      <c r="A20" s="18">
        <v>14</v>
      </c>
      <c r="B20" s="30" t="s">
        <v>21</v>
      </c>
      <c r="C20" s="34">
        <v>480</v>
      </c>
      <c r="D20" s="14">
        <f>IF(C35="Ne",0,C20*0.21)</f>
        <v>100.8</v>
      </c>
      <c r="E20" s="13">
        <f t="shared" si="0"/>
        <v>580.79999999999995</v>
      </c>
      <c r="F20" s="24">
        <v>10</v>
      </c>
      <c r="G20" s="25">
        <f t="shared" si="1"/>
        <v>48</v>
      </c>
    </row>
    <row r="21" spans="1:7" s="11" customFormat="1" ht="11.25" customHeight="1" x14ac:dyDescent="0.25">
      <c r="A21" s="18">
        <v>15</v>
      </c>
      <c r="B21" s="30" t="s">
        <v>22</v>
      </c>
      <c r="C21" s="34">
        <v>335</v>
      </c>
      <c r="D21" s="14">
        <f>IF(C35="Ne",0,C21*0.21)</f>
        <v>70.349999999999994</v>
      </c>
      <c r="E21" s="13">
        <f t="shared" si="0"/>
        <v>405.35</v>
      </c>
      <c r="F21" s="24">
        <v>5</v>
      </c>
      <c r="G21" s="25">
        <f t="shared" si="1"/>
        <v>16.75</v>
      </c>
    </row>
    <row r="22" spans="1:7" s="11" customFormat="1" ht="11.25" customHeight="1" x14ac:dyDescent="0.25">
      <c r="A22" s="18">
        <v>16</v>
      </c>
      <c r="B22" s="30" t="s">
        <v>23</v>
      </c>
      <c r="C22" s="34">
        <v>840</v>
      </c>
      <c r="D22" s="14">
        <f>IF(C35="Ne",0,C22*0.21)</f>
        <v>176.4</v>
      </c>
      <c r="E22" s="13">
        <f t="shared" si="0"/>
        <v>1016.4</v>
      </c>
      <c r="F22" s="24">
        <v>2</v>
      </c>
      <c r="G22" s="25">
        <f t="shared" si="1"/>
        <v>16.8</v>
      </c>
    </row>
    <row r="23" spans="1:7" s="11" customFormat="1" ht="11.25" customHeight="1" x14ac:dyDescent="0.25">
      <c r="A23" s="18">
        <v>17</v>
      </c>
      <c r="B23" s="30" t="s">
        <v>24</v>
      </c>
      <c r="C23" s="34">
        <v>625</v>
      </c>
      <c r="D23" s="14">
        <f>IF(C35="Ne",0,C23*0.21)</f>
        <v>131.25</v>
      </c>
      <c r="E23" s="13">
        <f t="shared" si="0"/>
        <v>756.25</v>
      </c>
      <c r="F23" s="24">
        <v>2</v>
      </c>
      <c r="G23" s="25">
        <f t="shared" si="1"/>
        <v>12.5</v>
      </c>
    </row>
    <row r="24" spans="1:7" s="11" customFormat="1" ht="11.25" customHeight="1" x14ac:dyDescent="0.25">
      <c r="A24" s="18">
        <v>18</v>
      </c>
      <c r="B24" s="30" t="s">
        <v>25</v>
      </c>
      <c r="C24" s="34">
        <v>395</v>
      </c>
      <c r="D24" s="14">
        <f>IF(C35="Ne",0,C24*0.21)</f>
        <v>82.95</v>
      </c>
      <c r="E24" s="13">
        <f t="shared" si="0"/>
        <v>477.95</v>
      </c>
      <c r="F24" s="24">
        <v>3</v>
      </c>
      <c r="G24" s="25">
        <f t="shared" si="1"/>
        <v>11.85</v>
      </c>
    </row>
    <row r="25" spans="1:7" s="11" customFormat="1" ht="11.25" customHeight="1" x14ac:dyDescent="0.25">
      <c r="A25" s="18">
        <v>19</v>
      </c>
      <c r="B25" s="30" t="s">
        <v>26</v>
      </c>
      <c r="C25" s="34">
        <v>180</v>
      </c>
      <c r="D25" s="14">
        <f>IF(C35="Ne",0,C25*0.21)</f>
        <v>37.799999999999997</v>
      </c>
      <c r="E25" s="13">
        <f t="shared" si="0"/>
        <v>217.8</v>
      </c>
      <c r="F25" s="24">
        <v>2</v>
      </c>
      <c r="G25" s="25">
        <f t="shared" si="1"/>
        <v>3.6</v>
      </c>
    </row>
    <row r="26" spans="1:7" s="11" customFormat="1" ht="11.25" customHeight="1" x14ac:dyDescent="0.25">
      <c r="A26" s="18">
        <v>20</v>
      </c>
      <c r="B26" s="30" t="s">
        <v>27</v>
      </c>
      <c r="C26" s="34">
        <v>95</v>
      </c>
      <c r="D26" s="14">
        <f>IF(C35="Ne",0,C26*0.21)</f>
        <v>19.95</v>
      </c>
      <c r="E26" s="13">
        <f t="shared" si="0"/>
        <v>114.95</v>
      </c>
      <c r="F26" s="24">
        <v>2</v>
      </c>
      <c r="G26" s="25">
        <f t="shared" si="1"/>
        <v>1.9</v>
      </c>
    </row>
    <row r="27" spans="1:7" s="11" customFormat="1" ht="11.25" customHeight="1" x14ac:dyDescent="0.25">
      <c r="A27" s="18">
        <v>21</v>
      </c>
      <c r="B27" s="30" t="s">
        <v>28</v>
      </c>
      <c r="C27" s="34">
        <v>60</v>
      </c>
      <c r="D27" s="14">
        <f>IF(C35="Ne",0,C27*0.21)</f>
        <v>12.6</v>
      </c>
      <c r="E27" s="13">
        <f t="shared" si="0"/>
        <v>72.599999999999994</v>
      </c>
      <c r="F27" s="24">
        <v>2</v>
      </c>
      <c r="G27" s="25">
        <f t="shared" si="1"/>
        <v>1.2</v>
      </c>
    </row>
    <row r="28" spans="1:7" s="11" customFormat="1" ht="11.25" customHeight="1" x14ac:dyDescent="0.25">
      <c r="A28" s="18">
        <v>22</v>
      </c>
      <c r="B28" s="30" t="s">
        <v>29</v>
      </c>
      <c r="C28" s="34">
        <v>205</v>
      </c>
      <c r="D28" s="14">
        <f>IF(C35="Ne",0,C28*0.21)</f>
        <v>43.05</v>
      </c>
      <c r="E28" s="13">
        <f t="shared" si="0"/>
        <v>248.05</v>
      </c>
      <c r="F28" s="24">
        <v>1</v>
      </c>
      <c r="G28" s="25">
        <f t="shared" si="1"/>
        <v>2.0499999999999998</v>
      </c>
    </row>
    <row r="29" spans="1:7" s="11" customFormat="1" ht="11.25" customHeight="1" x14ac:dyDescent="0.25">
      <c r="A29" s="18">
        <v>23</v>
      </c>
      <c r="B29" s="30" t="s">
        <v>30</v>
      </c>
      <c r="C29" s="34">
        <v>160</v>
      </c>
      <c r="D29" s="14">
        <f>IF(C35="Ne",0,C29*0.21)</f>
        <v>33.6</v>
      </c>
      <c r="E29" s="13">
        <f t="shared" si="0"/>
        <v>193.6</v>
      </c>
      <c r="F29" s="24">
        <v>1</v>
      </c>
      <c r="G29" s="25">
        <f t="shared" si="1"/>
        <v>1.6</v>
      </c>
    </row>
    <row r="30" spans="1:7" s="11" customFormat="1" ht="11.25" customHeight="1" x14ac:dyDescent="0.25">
      <c r="A30" s="18">
        <v>24</v>
      </c>
      <c r="B30" s="30" t="s">
        <v>31</v>
      </c>
      <c r="C30" s="34">
        <v>110</v>
      </c>
      <c r="D30" s="14">
        <f>IF(C35="Ne",0,C30*0.21)</f>
        <v>23.099999999999998</v>
      </c>
      <c r="E30" s="13">
        <f t="shared" si="0"/>
        <v>133.1</v>
      </c>
      <c r="F30" s="24">
        <v>2</v>
      </c>
      <c r="G30" s="25">
        <f t="shared" si="1"/>
        <v>2.2000000000000002</v>
      </c>
    </row>
    <row r="31" spans="1:7" s="11" customFormat="1" ht="11.25" customHeight="1" x14ac:dyDescent="0.25">
      <c r="A31" s="18">
        <v>25</v>
      </c>
      <c r="B31" s="30" t="s">
        <v>32</v>
      </c>
      <c r="C31" s="34">
        <v>240</v>
      </c>
      <c r="D31" s="14">
        <f>IF(C35="Ne",0,C31*0.21)</f>
        <v>50.4</v>
      </c>
      <c r="E31" s="13">
        <f t="shared" si="0"/>
        <v>290.39999999999998</v>
      </c>
      <c r="F31" s="24">
        <v>1</v>
      </c>
      <c r="G31" s="25">
        <f t="shared" si="1"/>
        <v>2.4</v>
      </c>
    </row>
    <row r="32" spans="1:7" s="11" customFormat="1" ht="11.25" customHeight="1" x14ac:dyDescent="0.25">
      <c r="A32" s="18">
        <v>26</v>
      </c>
      <c r="B32" s="30" t="s">
        <v>33</v>
      </c>
      <c r="C32" s="34">
        <v>205</v>
      </c>
      <c r="D32" s="14">
        <f>IF(C35="Ne",0,C32*0.21)</f>
        <v>43.05</v>
      </c>
      <c r="E32" s="13">
        <f t="shared" si="0"/>
        <v>248.05</v>
      </c>
      <c r="F32" s="24">
        <v>1</v>
      </c>
      <c r="G32" s="25">
        <f t="shared" si="1"/>
        <v>2.0499999999999998</v>
      </c>
    </row>
    <row r="33" spans="1:7" s="11" customFormat="1" ht="11.25" customHeight="1" thickBot="1" x14ac:dyDescent="0.3">
      <c r="A33" s="19">
        <v>27</v>
      </c>
      <c r="B33" s="31" t="s">
        <v>34</v>
      </c>
      <c r="C33" s="34">
        <v>140</v>
      </c>
      <c r="D33" s="15">
        <f>IF(C35="Ne",0,C33*0.21)</f>
        <v>29.4</v>
      </c>
      <c r="E33" s="27">
        <f t="shared" si="0"/>
        <v>169.4</v>
      </c>
      <c r="F33" s="26">
        <v>5</v>
      </c>
      <c r="G33" s="25">
        <f t="shared" si="1"/>
        <v>7</v>
      </c>
    </row>
    <row r="34" spans="1:7" s="11" customFormat="1" ht="11.25" customHeight="1" thickBot="1" x14ac:dyDescent="0.3">
      <c r="A34" s="16"/>
      <c r="B34" s="32"/>
      <c r="C34" s="33"/>
      <c r="D34" s="42" t="s">
        <v>38</v>
      </c>
      <c r="E34" s="43"/>
      <c r="F34" s="44"/>
      <c r="G34" s="28">
        <f>SUM(G7:G33)</f>
        <v>519.30000000000007</v>
      </c>
    </row>
    <row r="35" spans="1:7" ht="25.5" customHeight="1" x14ac:dyDescent="0.25">
      <c r="B35" s="7" t="s">
        <v>3</v>
      </c>
      <c r="C35" s="1"/>
      <c r="D35" s="10"/>
      <c r="E35" s="6"/>
    </row>
    <row r="36" spans="1:7" ht="4.5" customHeight="1" x14ac:dyDescent="0.25">
      <c r="A36" s="3"/>
      <c r="B36" s="17"/>
      <c r="C36" s="6"/>
      <c r="D36" s="10"/>
      <c r="E36" s="6"/>
    </row>
    <row r="37" spans="1:7" ht="48" customHeight="1" x14ac:dyDescent="0.25">
      <c r="B37" s="53" t="s">
        <v>4</v>
      </c>
      <c r="C37" s="54"/>
      <c r="D37" s="54"/>
      <c r="E37" s="54"/>
    </row>
    <row r="38" spans="1:7" ht="45.75" customHeight="1" x14ac:dyDescent="0.25">
      <c r="B38" s="8"/>
      <c r="C38" s="47"/>
      <c r="D38" s="48"/>
      <c r="E38" s="48"/>
      <c r="F38" s="49"/>
      <c r="G38" s="49"/>
    </row>
    <row r="39" spans="1:7" ht="51" customHeight="1" x14ac:dyDescent="0.25">
      <c r="B39" s="55" t="s">
        <v>0</v>
      </c>
      <c r="C39" s="56"/>
      <c r="D39" s="56"/>
      <c r="E39" s="56"/>
    </row>
    <row r="41" spans="1:7" ht="30" customHeight="1" x14ac:dyDescent="0.25">
      <c r="B41" s="45" t="s">
        <v>43</v>
      </c>
      <c r="C41" s="46"/>
      <c r="D41" s="46"/>
      <c r="E41" s="46"/>
      <c r="F41" s="46"/>
      <c r="G41" s="46"/>
    </row>
  </sheetData>
  <sheetProtection algorithmName="SHA-512" hashValue="yr+cmEpyxiBNPpvz4umVZNKeR+IhAQP9+eWgxXmF/abHd6u2OdOFf/vBcg0ZjJZGwInQLIZITxuGIPksQgnXYg==" saltValue="L7kp8S5QkLVLimHVzfwlAg==" spinCount="100000" sheet="1" selectLockedCells="1"/>
  <mergeCells count="9">
    <mergeCell ref="B1:D1"/>
    <mergeCell ref="C4:G4"/>
    <mergeCell ref="C3:G3"/>
    <mergeCell ref="D34:F34"/>
    <mergeCell ref="B41:G41"/>
    <mergeCell ref="C38:G38"/>
    <mergeCell ref="B2:E2"/>
    <mergeCell ref="B37:E37"/>
    <mergeCell ref="B39:E39"/>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Reda Vaitiekūnienė</cp:lastModifiedBy>
  <cp:lastPrinted>2021-01-05T16:01:42Z</cp:lastPrinted>
  <dcterms:created xsi:type="dcterms:W3CDTF">2018-07-15T11:22:34Z</dcterms:created>
  <dcterms:modified xsi:type="dcterms:W3CDTF">2021-09-28T11:26:31Z</dcterms:modified>
</cp:coreProperties>
</file>